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9440" windowHeight="7515" activeTab="0"/>
  </bookViews>
  <sheets>
    <sheet name="Biểu 02" sheetId="1" r:id="rId1"/>
  </sheets>
  <definedNames>
    <definedName name="chuong_phuluc_3" localSheetId="0">'Biểu 02'!$B$1</definedName>
    <definedName name="chuong_phuluc_3_name" localSheetId="0">'Biểu 02'!$A$4</definedName>
  </definedNames>
  <calcPr fullCalcOnLoad="1"/>
</workbook>
</file>

<file path=xl/sharedStrings.xml><?xml version="1.0" encoding="utf-8"?>
<sst xmlns="http://schemas.openxmlformats.org/spreadsheetml/2006/main" count="49" uniqueCount="45">
  <si>
    <t>PHƯỜNG NAM HỒNG</t>
  </si>
  <si>
    <t>Tổng số thu</t>
  </si>
  <si>
    <t>- Bổ sung cân đối ngân sách</t>
  </si>
  <si>
    <t>- Bổ sung có mục tiêu</t>
  </si>
  <si>
    <t>IV. Thu chuyển nguồn</t>
  </si>
  <si>
    <t>Nội dung</t>
  </si>
  <si>
    <t>Thu NSNN</t>
  </si>
  <si>
    <t>Thu NSX</t>
  </si>
  <si>
    <t>5= 3/1</t>
  </si>
  <si>
    <t>6= 4/2</t>
  </si>
  <si>
    <t>- Phí, lệ phí</t>
  </si>
  <si>
    <t>- Thu từ hoạt động kinh tế và sự nghiệp</t>
  </si>
  <si>
    <t>- Thu phạt, tịch thu khác theo quy định</t>
  </si>
  <si>
    <t>- Thu từ tài sản được xác lập quyền sở hữu của nhà nước theo quy định</t>
  </si>
  <si>
    <t>- Đóng góp của nhân dân theo quy định</t>
  </si>
  <si>
    <t>- Đóng góp tự nguyện của các tổ chức, cá nhân</t>
  </si>
  <si>
    <t>II. Các khoản thu phân chia theo tỷ lệ phần trăm (%)</t>
  </si>
  <si>
    <t>1. Các khoản thu phân chia</t>
  </si>
  <si>
    <t>- Thuế sử dụng đất phi nông nghiệp</t>
  </si>
  <si>
    <t>- Thuế sử dụng đất nông nghiệp thu từ hộ gia đình</t>
  </si>
  <si>
    <t>- Lệ phí môn bài thu từ cá nhân, hộ kinh doanh</t>
  </si>
  <si>
    <t>- Lệ phí trước bạ nhà, đất</t>
  </si>
  <si>
    <t>2. Các khoản thu phân chia khác do cấp tỉnh quy định</t>
  </si>
  <si>
    <t>III. Thu viện trợ không hoàn lại trực tiếp cho xã (nếu có)</t>
  </si>
  <si>
    <t>V. Thu kết dư ngân sách năm trước</t>
  </si>
  <si>
    <t>VI. Thu bổ sung từ ngân sách cấp trên</t>
  </si>
  <si>
    <t xml:space="preserve"> -Thuế VAT - TNDN</t>
  </si>
  <si>
    <t xml:space="preserve"> - Thuế tiêu thụ đặc biệt</t>
  </si>
  <si>
    <t xml:space="preserve"> - Thuế tài nguyên </t>
  </si>
  <si>
    <t xml:space="preserve"> - Thuế thu nhập cá nhân</t>
  </si>
  <si>
    <t xml:space="preserve"> - Tiền thuê đất</t>
  </si>
  <si>
    <t xml:space="preserve"> -  Phí, lệ phí thị xã thu</t>
  </si>
  <si>
    <t>I. Các khoản thu 100%</t>
  </si>
  <si>
    <t xml:space="preserve"> - Thu khác tại phường</t>
  </si>
  <si>
    <t>Ghi chú</t>
  </si>
  <si>
    <t xml:space="preserve">  ỦY BAN NHÂN DÂN </t>
  </si>
  <si>
    <t>So sánh ( %)</t>
  </si>
  <si>
    <t xml:space="preserve"> - Tiền cấp quyền sử dụng đất</t>
  </si>
  <si>
    <t xml:space="preserve">        Đơn vị: 1.000 đồng</t>
  </si>
  <si>
    <t>Biểu số 114/CK TC-NSNN</t>
  </si>
  <si>
    <t>ƯỚC THỰC HIỆN THU NGÂN SÁCH XÃ 6 THÁNG ĐẦU NĂM 2021</t>
  </si>
  <si>
    <t>Dự toán năm 2021</t>
  </si>
  <si>
    <t xml:space="preserve"> Thực hiện 6 tháng đầu năm 2021</t>
  </si>
  <si>
    <t xml:space="preserve"> - Thu đền bù khi nhà nước Thu hồi đất</t>
  </si>
  <si>
    <t xml:space="preserve"> -  Thu khác ngoài quốc doanh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</si>
</sst>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  <numFmt numFmtId="170" formatCode="0.000000"/>
    <numFmt numFmtId="171" formatCode="0.00000"/>
    <numFmt numFmtId="172" formatCode="0.0"/>
    <numFmt numFmtId="173" formatCode="_-* #,##0.0\ _₫_-;\-* #,##0.0\ _₫_-;_-* &quot;-&quot;??\ _₫_-;_-@_-"/>
    <numFmt numFmtId="174" formatCode="_-* #,##0\ _₫_-;\-* #,##0\ _₫_-;_-* &quot;-&quot;??\ _₫_-;_-@_-"/>
    <numFmt numFmtId="175" formatCode="_-* #,##0.000\ _₫_-;\-* #,##0.000\ _₫_-;_-* &quot;-&quot;??\ _₫_-;_-@_-"/>
  </numFmts>
  <fonts count="53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mbria"/>
      <family val="1"/>
    </font>
    <font>
      <sz val="11"/>
      <color theme="1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0" fillId="0" borderId="0" xfId="0" applyFont="1" applyAlignment="1">
      <alignment/>
    </xf>
    <xf numFmtId="3" fontId="42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43" fillId="0" borderId="10" xfId="0" applyNumberFormat="1" applyFont="1" applyBorder="1" applyAlignment="1">
      <alignment horizontal="right" vertical="center" wrapText="1"/>
    </xf>
    <xf numFmtId="3" fontId="42" fillId="0" borderId="10" xfId="0" applyNumberFormat="1" applyFont="1" applyBorder="1" applyAlignment="1">
      <alignment horizontal="right" vertical="center" wrapText="1"/>
    </xf>
    <xf numFmtId="0" fontId="40" fillId="0" borderId="10" xfId="0" applyFont="1" applyBorder="1" applyAlignment="1">
      <alignment/>
    </xf>
    <xf numFmtId="43" fontId="40" fillId="0" borderId="0" xfId="41" applyFont="1" applyAlignment="1">
      <alignment/>
    </xf>
    <xf numFmtId="3" fontId="40" fillId="0" borderId="0" xfId="0" applyNumberFormat="1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174" fontId="40" fillId="0" borderId="0" xfId="41" applyNumberFormat="1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3" fontId="47" fillId="0" borderId="10" xfId="0" applyNumberFormat="1" applyFont="1" applyBorder="1" applyAlignment="1">
      <alignment/>
    </xf>
    <xf numFmtId="2" fontId="42" fillId="0" borderId="10" xfId="0" applyNumberFormat="1" applyFont="1" applyBorder="1" applyAlignment="1">
      <alignment horizontal="center" vertical="center" wrapText="1"/>
    </xf>
    <xf numFmtId="2" fontId="43" fillId="0" borderId="10" xfId="41" applyNumberFormat="1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right" vertical="center" wrapText="1"/>
    </xf>
    <xf numFmtId="2" fontId="42" fillId="0" borderId="10" xfId="41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3" fontId="40" fillId="0" borderId="12" xfId="0" applyNumberFormat="1" applyFont="1" applyBorder="1" applyAlignment="1">
      <alignment/>
    </xf>
    <xf numFmtId="3" fontId="49" fillId="0" borderId="10" xfId="0" applyNumberFormat="1" applyFont="1" applyBorder="1" applyAlignment="1">
      <alignment horizontal="right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right" vertical="center" wrapText="1"/>
    </xf>
    <xf numFmtId="0" fontId="48" fillId="0" borderId="0" xfId="0" applyFont="1" applyAlignment="1">
      <alignment vertical="center" wrapText="1"/>
    </xf>
    <xf numFmtId="0" fontId="44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3" fontId="51" fillId="0" borderId="10" xfId="0" applyNumberFormat="1" applyFont="1" applyBorder="1" applyAlignment="1">
      <alignment horizontal="right" vertical="center" wrapText="1"/>
    </xf>
    <xf numFmtId="0" fontId="52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</xdr:row>
      <xdr:rowOff>0</xdr:rowOff>
    </xdr:from>
    <xdr:to>
      <xdr:col>0</xdr:col>
      <xdr:colOff>1000125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381000" y="466725"/>
          <a:ext cx="619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M19" sqref="M19"/>
    </sheetView>
  </sheetViews>
  <sheetFormatPr defaultColWidth="9.140625" defaultRowHeight="15"/>
  <cols>
    <col min="1" max="1" width="38.00390625" style="0" customWidth="1"/>
    <col min="2" max="2" width="11.00390625" style="0" customWidth="1"/>
    <col min="3" max="3" width="12.8515625" style="0" customWidth="1"/>
    <col min="4" max="4" width="11.57421875" style="0" customWidth="1"/>
    <col min="5" max="5" width="11.28125" style="0" customWidth="1"/>
    <col min="6" max="6" width="10.140625" style="0" customWidth="1"/>
    <col min="7" max="7" width="10.57421875" style="0" customWidth="1"/>
    <col min="8" max="8" width="14.7109375" style="0" customWidth="1"/>
    <col min="9" max="9" width="12.28125" style="11" customWidth="1"/>
    <col min="11" max="11" width="14.28125" style="0" bestFit="1" customWidth="1"/>
    <col min="12" max="12" width="16.140625" style="0" customWidth="1"/>
  </cols>
  <sheetData>
    <row r="1" spans="1:7" ht="15.75" customHeight="1">
      <c r="A1" s="39" t="s">
        <v>35</v>
      </c>
      <c r="B1" s="2"/>
      <c r="C1" s="2"/>
      <c r="D1" s="2"/>
      <c r="E1" s="2"/>
      <c r="F1" s="2"/>
      <c r="G1" s="2"/>
    </row>
    <row r="2" spans="1:8" ht="21" customHeight="1">
      <c r="A2" s="39" t="s">
        <v>0</v>
      </c>
      <c r="B2" s="2"/>
      <c r="C2" s="2"/>
      <c r="D2" s="2"/>
      <c r="E2" s="2"/>
      <c r="F2" s="2"/>
      <c r="G2" s="47" t="s">
        <v>39</v>
      </c>
      <c r="H2" s="47"/>
    </row>
    <row r="3" ht="10.5" customHeight="1">
      <c r="A3" s="3"/>
    </row>
    <row r="4" spans="1:8" ht="27" customHeight="1">
      <c r="A4" s="40" t="s">
        <v>40</v>
      </c>
      <c r="B4" s="40"/>
      <c r="C4" s="40"/>
      <c r="D4" s="40"/>
      <c r="E4" s="40"/>
      <c r="F4" s="40"/>
      <c r="G4" s="40"/>
      <c r="H4" s="40"/>
    </row>
    <row r="5" spans="1:8" ht="29.25" customHeight="1">
      <c r="A5" s="29"/>
      <c r="B5" s="29"/>
      <c r="C5" s="29"/>
      <c r="D5" s="29"/>
      <c r="E5" s="29"/>
      <c r="F5" s="29"/>
      <c r="G5" s="30" t="s">
        <v>38</v>
      </c>
      <c r="H5" s="30"/>
    </row>
    <row r="6" spans="1:8" ht="15.75" customHeight="1">
      <c r="A6" s="49" t="s">
        <v>5</v>
      </c>
      <c r="B6" s="49" t="s">
        <v>41</v>
      </c>
      <c r="C6" s="49"/>
      <c r="D6" s="41" t="s">
        <v>42</v>
      </c>
      <c r="E6" s="42"/>
      <c r="F6" s="41" t="s">
        <v>36</v>
      </c>
      <c r="G6" s="42"/>
      <c r="H6" s="49" t="s">
        <v>34</v>
      </c>
    </row>
    <row r="7" spans="1:8" ht="15.75" customHeight="1">
      <c r="A7" s="49"/>
      <c r="B7" s="49"/>
      <c r="C7" s="49"/>
      <c r="D7" s="43"/>
      <c r="E7" s="44"/>
      <c r="F7" s="43"/>
      <c r="G7" s="44"/>
      <c r="H7" s="49"/>
    </row>
    <row r="8" spans="1:11" ht="31.5">
      <c r="A8" s="49"/>
      <c r="B8" s="18" t="s">
        <v>6</v>
      </c>
      <c r="C8" s="18" t="s">
        <v>7</v>
      </c>
      <c r="D8" s="18" t="s">
        <v>6</v>
      </c>
      <c r="E8" s="18" t="s">
        <v>7</v>
      </c>
      <c r="F8" s="18" t="s">
        <v>6</v>
      </c>
      <c r="G8" s="18" t="s">
        <v>7</v>
      </c>
      <c r="H8" s="49"/>
      <c r="K8" s="11"/>
    </row>
    <row r="9" spans="1:8" ht="15.75">
      <c r="A9" s="49"/>
      <c r="B9" s="5">
        <v>1</v>
      </c>
      <c r="C9" s="5">
        <v>2</v>
      </c>
      <c r="D9" s="5">
        <v>3</v>
      </c>
      <c r="E9" s="5">
        <v>4</v>
      </c>
      <c r="F9" s="5" t="s">
        <v>8</v>
      </c>
      <c r="G9" s="5" t="s">
        <v>9</v>
      </c>
      <c r="H9" s="22"/>
    </row>
    <row r="10" spans="1:12" s="9" customFormat="1" ht="18.75" customHeight="1">
      <c r="A10" s="20" t="s">
        <v>1</v>
      </c>
      <c r="B10" s="10">
        <f>B11+B20+B35+B36+B37+B38</f>
        <v>11859291</v>
      </c>
      <c r="C10" s="10">
        <f>C11+C20+C35+C36+C37+C38+M33</f>
        <v>6140291</v>
      </c>
      <c r="D10" s="10">
        <f>D11+D20+D35+D36+D37+D38+N33</f>
        <v>22330010</v>
      </c>
      <c r="E10" s="10">
        <f>E11+E20+E35+E36+E37+E38+O33</f>
        <v>15312451</v>
      </c>
      <c r="F10" s="25">
        <f>D10/B10*100</f>
        <v>188.2912730617707</v>
      </c>
      <c r="G10" s="28">
        <f>E10/C10*100</f>
        <v>249.37663377843168</v>
      </c>
      <c r="H10" s="24"/>
      <c r="I10" s="16"/>
      <c r="L10" s="16"/>
    </row>
    <row r="11" spans="1:11" s="9" customFormat="1" ht="20.25" customHeight="1">
      <c r="A11" s="6" t="s">
        <v>32</v>
      </c>
      <c r="B11" s="13">
        <f>SUM(B12:B19)</f>
        <v>240000</v>
      </c>
      <c r="C11" s="13">
        <f>SUM(C12:C19)</f>
        <v>240000</v>
      </c>
      <c r="D11" s="13">
        <f>SUM(D12:D19)</f>
        <v>136736</v>
      </c>
      <c r="E11" s="13">
        <f>SUM(E12:E19)</f>
        <v>136736</v>
      </c>
      <c r="F11" s="25">
        <f aca="true" t="shared" si="0" ref="F11:F19">D11/B11*100</f>
        <v>56.97333333333333</v>
      </c>
      <c r="G11" s="28">
        <f>E11/C11*100</f>
        <v>56.97333333333333</v>
      </c>
      <c r="H11" s="23"/>
      <c r="I11" s="16"/>
      <c r="K11" s="16"/>
    </row>
    <row r="12" spans="1:8" ht="20.25" customHeight="1">
      <c r="A12" s="17" t="s">
        <v>10</v>
      </c>
      <c r="B12" s="12">
        <v>65000</v>
      </c>
      <c r="C12" s="12">
        <v>65000</v>
      </c>
      <c r="D12" s="32">
        <v>26762</v>
      </c>
      <c r="E12" s="32">
        <v>26762</v>
      </c>
      <c r="F12" s="33">
        <f t="shared" si="0"/>
        <v>41.17230769230769</v>
      </c>
      <c r="G12" s="26">
        <f>E12/C12*100</f>
        <v>41.17230769230769</v>
      </c>
      <c r="H12" s="22"/>
    </row>
    <row r="13" spans="1:11" ht="20.25" customHeight="1">
      <c r="A13" s="17" t="s">
        <v>43</v>
      </c>
      <c r="B13" s="12">
        <f>C13</f>
        <v>100000</v>
      </c>
      <c r="C13" s="12">
        <v>100000</v>
      </c>
      <c r="D13" s="32">
        <v>97024</v>
      </c>
      <c r="E13" s="32">
        <v>97024</v>
      </c>
      <c r="F13" s="33">
        <f t="shared" si="0"/>
        <v>97.024</v>
      </c>
      <c r="G13" s="26">
        <f>E13/C13*100</f>
        <v>97.024</v>
      </c>
      <c r="H13" s="22"/>
      <c r="K13" s="11"/>
    </row>
    <row r="14" spans="1:8" ht="18.75" customHeight="1">
      <c r="A14" s="17" t="s">
        <v>11</v>
      </c>
      <c r="B14" s="12"/>
      <c r="C14" s="12"/>
      <c r="D14" s="12"/>
      <c r="E14" s="12"/>
      <c r="F14" s="33"/>
      <c r="G14" s="26"/>
      <c r="H14" s="22"/>
    </row>
    <row r="15" spans="1:8" ht="18.75" customHeight="1">
      <c r="A15" s="17" t="s">
        <v>12</v>
      </c>
      <c r="B15" s="12"/>
      <c r="C15" s="12"/>
      <c r="D15" s="12"/>
      <c r="E15" s="12"/>
      <c r="F15" s="33"/>
      <c r="G15" s="26"/>
      <c r="H15" s="22"/>
    </row>
    <row r="16" spans="1:11" ht="31.5">
      <c r="A16" s="17" t="s">
        <v>13</v>
      </c>
      <c r="B16" s="12"/>
      <c r="C16" s="12"/>
      <c r="D16" s="12"/>
      <c r="E16" s="12"/>
      <c r="F16" s="33"/>
      <c r="G16" s="26"/>
      <c r="H16" s="22"/>
      <c r="K16" s="11"/>
    </row>
    <row r="17" spans="1:8" ht="23.25" customHeight="1">
      <c r="A17" s="17" t="s">
        <v>14</v>
      </c>
      <c r="B17" s="12"/>
      <c r="C17" s="12"/>
      <c r="D17" s="12"/>
      <c r="E17" s="12"/>
      <c r="F17" s="33"/>
      <c r="G17" s="26"/>
      <c r="H17" s="22"/>
    </row>
    <row r="18" spans="1:8" ht="15.75">
      <c r="A18" s="17" t="s">
        <v>15</v>
      </c>
      <c r="B18" s="12"/>
      <c r="C18" s="12"/>
      <c r="D18" s="12"/>
      <c r="E18" s="12"/>
      <c r="F18" s="33"/>
      <c r="G18" s="26"/>
      <c r="H18" s="22"/>
    </row>
    <row r="19" spans="1:8" ht="19.5" customHeight="1">
      <c r="A19" s="17" t="s">
        <v>33</v>
      </c>
      <c r="B19" s="12">
        <v>75000</v>
      </c>
      <c r="C19" s="12">
        <v>75000</v>
      </c>
      <c r="D19" s="12">
        <v>12950</v>
      </c>
      <c r="E19" s="12">
        <v>12950</v>
      </c>
      <c r="F19" s="33">
        <f t="shared" si="0"/>
        <v>17.266666666666666</v>
      </c>
      <c r="G19" s="26">
        <f>E19/C19*100</f>
        <v>17.266666666666666</v>
      </c>
      <c r="H19" s="22"/>
    </row>
    <row r="20" spans="1:9" s="14" customFormat="1" ht="31.5">
      <c r="A20" s="6" t="s">
        <v>16</v>
      </c>
      <c r="B20" s="13">
        <f>B21+B26</f>
        <v>6814000</v>
      </c>
      <c r="C20" s="13">
        <f>C21+C26</f>
        <v>1095000</v>
      </c>
      <c r="D20" s="13">
        <f>D21+D26</f>
        <v>7671364</v>
      </c>
      <c r="E20" s="13">
        <f>E21+E26</f>
        <v>653805</v>
      </c>
      <c r="F20" s="27">
        <f>D20/B20*100</f>
        <v>112.58238919870853</v>
      </c>
      <c r="G20" s="28">
        <f>E20/C20*100</f>
        <v>59.70821917808219</v>
      </c>
      <c r="H20" s="23"/>
      <c r="I20" s="31"/>
    </row>
    <row r="21" spans="1:9" s="9" customFormat="1" ht="20.25" customHeight="1">
      <c r="A21" s="6" t="s">
        <v>17</v>
      </c>
      <c r="B21" s="13">
        <f>SUM(B22:B25)</f>
        <v>1050000</v>
      </c>
      <c r="C21" s="13">
        <f>SUM(C22:C25)</f>
        <v>758000</v>
      </c>
      <c r="D21" s="13">
        <f>SUM(D22:D25)</f>
        <v>583371</v>
      </c>
      <c r="E21" s="13">
        <f>SUM(E22:E25)</f>
        <v>449178</v>
      </c>
      <c r="F21" s="27">
        <f aca="true" t="shared" si="1" ref="F21:F32">D21/B21*100</f>
        <v>55.55914285714286</v>
      </c>
      <c r="G21" s="28">
        <f aca="true" t="shared" si="2" ref="G21:G29">E21/C21*100</f>
        <v>59.25831134564644</v>
      </c>
      <c r="H21" s="23"/>
      <c r="I21" s="16"/>
    </row>
    <row r="22" spans="1:13" ht="20.25" customHeight="1">
      <c r="A22" s="17" t="s">
        <v>18</v>
      </c>
      <c r="B22" s="12">
        <v>330000</v>
      </c>
      <c r="C22" s="12">
        <v>330000</v>
      </c>
      <c r="D22" s="32">
        <v>75357</v>
      </c>
      <c r="E22" s="32">
        <v>75357</v>
      </c>
      <c r="F22" s="34">
        <f t="shared" si="1"/>
        <v>22.835454545454546</v>
      </c>
      <c r="G22" s="26">
        <f t="shared" si="2"/>
        <v>22.835454545454546</v>
      </c>
      <c r="H22" s="22"/>
      <c r="M22" s="21"/>
    </row>
    <row r="23" spans="1:12" ht="31.5">
      <c r="A23" s="17" t="s">
        <v>19</v>
      </c>
      <c r="B23" s="12"/>
      <c r="C23" s="12"/>
      <c r="D23" s="12"/>
      <c r="E23" s="12"/>
      <c r="F23" s="34"/>
      <c r="G23" s="26"/>
      <c r="H23" s="22"/>
      <c r="K23" s="11"/>
      <c r="L23" s="11"/>
    </row>
    <row r="24" spans="1:11" ht="26.25" customHeight="1">
      <c r="A24" s="17" t="s">
        <v>20</v>
      </c>
      <c r="B24" s="12">
        <v>320000</v>
      </c>
      <c r="C24" s="12">
        <v>28000</v>
      </c>
      <c r="D24" s="32">
        <v>117000</v>
      </c>
      <c r="E24" s="32">
        <v>30000</v>
      </c>
      <c r="F24" s="34">
        <f t="shared" si="1"/>
        <v>36.5625</v>
      </c>
      <c r="G24" s="26">
        <f t="shared" si="2"/>
        <v>107.14285714285714</v>
      </c>
      <c r="H24" s="22"/>
      <c r="K24" s="11"/>
    </row>
    <row r="25" spans="1:8" ht="20.25" customHeight="1">
      <c r="A25" s="17" t="s">
        <v>21</v>
      </c>
      <c r="B25" s="12">
        <v>400000</v>
      </c>
      <c r="C25" s="12">
        <v>400000</v>
      </c>
      <c r="D25" s="32">
        <v>391014</v>
      </c>
      <c r="E25" s="32">
        <v>343821</v>
      </c>
      <c r="F25" s="34">
        <f t="shared" si="1"/>
        <v>97.7535</v>
      </c>
      <c r="G25" s="26">
        <f t="shared" si="2"/>
        <v>85.95525</v>
      </c>
      <c r="H25" s="22"/>
    </row>
    <row r="26" spans="1:11" s="9" customFormat="1" ht="31.5">
      <c r="A26" s="6" t="s">
        <v>22</v>
      </c>
      <c r="B26" s="13">
        <f>SUM(B27:B34)</f>
        <v>5764000</v>
      </c>
      <c r="C26" s="13">
        <f>SUM(C27:C33)</f>
        <v>337000</v>
      </c>
      <c r="D26" s="13">
        <f>SUM(D27:D34)</f>
        <v>7087993</v>
      </c>
      <c r="E26" s="13">
        <f>SUM(E27:E33)</f>
        <v>204627</v>
      </c>
      <c r="F26" s="27">
        <f t="shared" si="1"/>
        <v>122.97003816793892</v>
      </c>
      <c r="G26" s="28">
        <f t="shared" si="2"/>
        <v>60.72017804154303</v>
      </c>
      <c r="H26" s="23"/>
      <c r="I26" s="16"/>
      <c r="K26" s="15"/>
    </row>
    <row r="27" spans="1:8" ht="18" customHeight="1">
      <c r="A27" s="17" t="s">
        <v>26</v>
      </c>
      <c r="B27" s="12">
        <v>3720000</v>
      </c>
      <c r="C27" s="12">
        <v>300000</v>
      </c>
      <c r="D27" s="32">
        <v>2079905</v>
      </c>
      <c r="E27" s="32">
        <v>197973</v>
      </c>
      <c r="F27" s="34">
        <f t="shared" si="1"/>
        <v>55.91142473118279</v>
      </c>
      <c r="G27" s="26">
        <f t="shared" si="2"/>
        <v>65.991</v>
      </c>
      <c r="H27" s="22"/>
    </row>
    <row r="28" spans="1:8" ht="18" customHeight="1">
      <c r="A28" s="17" t="s">
        <v>27</v>
      </c>
      <c r="B28" s="12">
        <v>14000</v>
      </c>
      <c r="C28" s="12">
        <v>7000</v>
      </c>
      <c r="D28" s="12">
        <v>13308</v>
      </c>
      <c r="E28" s="12">
        <v>6654</v>
      </c>
      <c r="F28" s="34">
        <f t="shared" si="1"/>
        <v>95.05714285714286</v>
      </c>
      <c r="G28" s="26">
        <f t="shared" si="2"/>
        <v>95.05714285714286</v>
      </c>
      <c r="H28" s="22"/>
    </row>
    <row r="29" spans="1:8" ht="18" customHeight="1">
      <c r="A29" s="17" t="s">
        <v>28</v>
      </c>
      <c r="B29" s="12">
        <v>150000</v>
      </c>
      <c r="C29" s="12">
        <v>30000</v>
      </c>
      <c r="D29" s="32"/>
      <c r="E29" s="32"/>
      <c r="F29" s="34">
        <f t="shared" si="1"/>
        <v>0</v>
      </c>
      <c r="G29" s="26">
        <f t="shared" si="2"/>
        <v>0</v>
      </c>
      <c r="H29" s="22"/>
    </row>
    <row r="30" spans="1:8" ht="18" customHeight="1">
      <c r="A30" s="17" t="s">
        <v>37</v>
      </c>
      <c r="B30" s="12">
        <v>1000000</v>
      </c>
      <c r="C30" s="12"/>
      <c r="D30" s="32">
        <v>843171</v>
      </c>
      <c r="E30" s="12"/>
      <c r="F30" s="34">
        <f t="shared" si="1"/>
        <v>84.3171</v>
      </c>
      <c r="G30" s="26"/>
      <c r="H30" s="22"/>
    </row>
    <row r="31" spans="1:8" ht="18" customHeight="1">
      <c r="A31" s="17" t="s">
        <v>29</v>
      </c>
      <c r="B31" s="12">
        <v>650000</v>
      </c>
      <c r="C31" s="12"/>
      <c r="D31" s="32">
        <v>1657541</v>
      </c>
      <c r="E31" s="12"/>
      <c r="F31" s="34">
        <f t="shared" si="1"/>
        <v>255.0063076923077</v>
      </c>
      <c r="G31" s="26"/>
      <c r="H31" s="22"/>
    </row>
    <row r="32" spans="1:8" ht="18" customHeight="1">
      <c r="A32" s="17" t="s">
        <v>30</v>
      </c>
      <c r="B32" s="12">
        <v>150000</v>
      </c>
      <c r="C32" s="12"/>
      <c r="D32" s="32">
        <v>2471826</v>
      </c>
      <c r="E32" s="12"/>
      <c r="F32" s="34">
        <f t="shared" si="1"/>
        <v>1647.8840000000002</v>
      </c>
      <c r="G32" s="26"/>
      <c r="H32" s="22"/>
    </row>
    <row r="33" spans="1:8" ht="18" customHeight="1">
      <c r="A33" s="17" t="s">
        <v>31</v>
      </c>
      <c r="B33" s="12"/>
      <c r="C33" s="12"/>
      <c r="D33" s="12"/>
      <c r="E33" s="12"/>
      <c r="F33" s="34"/>
      <c r="G33" s="26"/>
      <c r="H33" s="22"/>
    </row>
    <row r="34" spans="1:8" ht="18" customHeight="1">
      <c r="A34" s="17" t="s">
        <v>44</v>
      </c>
      <c r="B34" s="12">
        <v>80000</v>
      </c>
      <c r="C34" s="12"/>
      <c r="D34" s="12">
        <v>22242</v>
      </c>
      <c r="E34" s="12"/>
      <c r="F34" s="34">
        <f>D34/B34*100</f>
        <v>27.802500000000002</v>
      </c>
      <c r="G34" s="26"/>
      <c r="H34" s="22"/>
    </row>
    <row r="35" spans="1:9" s="9" customFormat="1" ht="31.5">
      <c r="A35" s="6" t="s">
        <v>23</v>
      </c>
      <c r="B35" s="13"/>
      <c r="C35" s="13"/>
      <c r="D35" s="13"/>
      <c r="E35" s="13"/>
      <c r="F35" s="26"/>
      <c r="G35" s="26"/>
      <c r="H35" s="23"/>
      <c r="I35" s="16"/>
    </row>
    <row r="36" spans="1:9" s="9" customFormat="1" ht="21" customHeight="1">
      <c r="A36" s="6" t="s">
        <v>4</v>
      </c>
      <c r="B36" s="13"/>
      <c r="C36" s="13"/>
      <c r="D36" s="38">
        <v>238862</v>
      </c>
      <c r="E36" s="38">
        <f>D36</f>
        <v>238862</v>
      </c>
      <c r="F36" s="26"/>
      <c r="G36" s="26"/>
      <c r="H36" s="23"/>
      <c r="I36" s="16"/>
    </row>
    <row r="37" spans="1:9" s="9" customFormat="1" ht="22.5" customHeight="1">
      <c r="A37" s="6" t="s">
        <v>24</v>
      </c>
      <c r="B37" s="13"/>
      <c r="C37" s="13"/>
      <c r="D37" s="38"/>
      <c r="E37" s="38"/>
      <c r="F37" s="27"/>
      <c r="G37" s="28"/>
      <c r="H37" s="22"/>
      <c r="I37" s="16"/>
    </row>
    <row r="38" spans="1:9" s="9" customFormat="1" ht="22.5" customHeight="1">
      <c r="A38" s="6" t="s">
        <v>25</v>
      </c>
      <c r="B38" s="13">
        <f>B39+B40</f>
        <v>4805291</v>
      </c>
      <c r="C38" s="13">
        <f>C39+C40</f>
        <v>4805291</v>
      </c>
      <c r="D38" s="38">
        <f>D39+D40</f>
        <v>14283048</v>
      </c>
      <c r="E38" s="38">
        <f>E39+E40</f>
        <v>14283048</v>
      </c>
      <c r="F38" s="27">
        <f aca="true" t="shared" si="3" ref="F37:G40">D38/B38*100</f>
        <v>297.2358593891608</v>
      </c>
      <c r="G38" s="28">
        <f t="shared" si="3"/>
        <v>297.2358593891608</v>
      </c>
      <c r="H38" s="23"/>
      <c r="I38" s="16"/>
    </row>
    <row r="39" spans="1:8" ht="19.5" customHeight="1">
      <c r="A39" s="17" t="s">
        <v>2</v>
      </c>
      <c r="B39" s="12">
        <v>3872337</v>
      </c>
      <c r="C39" s="12">
        <f>B39</f>
        <v>3872337</v>
      </c>
      <c r="D39" s="32">
        <v>1900000</v>
      </c>
      <c r="E39" s="32">
        <f>D39</f>
        <v>1900000</v>
      </c>
      <c r="F39" s="34">
        <f t="shared" si="3"/>
        <v>49.0659774704526</v>
      </c>
      <c r="G39" s="26">
        <f t="shared" si="3"/>
        <v>49.0659774704526</v>
      </c>
      <c r="H39" s="22"/>
    </row>
    <row r="40" spans="1:8" ht="22.5" customHeight="1">
      <c r="A40" s="17" t="s">
        <v>3</v>
      </c>
      <c r="B40" s="12">
        <v>932954</v>
      </c>
      <c r="C40" s="12">
        <f>B40</f>
        <v>932954</v>
      </c>
      <c r="D40" s="32">
        <v>12383048</v>
      </c>
      <c r="E40" s="32">
        <f>D40</f>
        <v>12383048</v>
      </c>
      <c r="F40" s="34">
        <f t="shared" si="3"/>
        <v>1327.2945933025637</v>
      </c>
      <c r="G40" s="26">
        <f t="shared" si="3"/>
        <v>1327.2945933025637</v>
      </c>
      <c r="H40" s="22"/>
    </row>
    <row r="41" spans="1:3" ht="15.75">
      <c r="A41" s="3"/>
      <c r="C41" s="11"/>
    </row>
    <row r="42" spans="1:8" ht="22.5" customHeight="1">
      <c r="A42" s="1"/>
      <c r="B42" s="35"/>
      <c r="C42" s="35"/>
      <c r="D42" s="45"/>
      <c r="E42" s="45"/>
      <c r="F42" s="45"/>
      <c r="G42" s="45"/>
      <c r="H42" s="45"/>
    </row>
    <row r="43" spans="1:8" ht="19.5" customHeight="1">
      <c r="A43" s="37"/>
      <c r="B43" s="2"/>
      <c r="C43" s="2"/>
      <c r="D43" s="46"/>
      <c r="E43" s="46"/>
      <c r="F43" s="46"/>
      <c r="G43" s="46"/>
      <c r="H43" s="46"/>
    </row>
    <row r="44" spans="1:8" ht="18.75">
      <c r="A44" s="4"/>
      <c r="B44" s="2"/>
      <c r="C44" s="2"/>
      <c r="D44" s="46"/>
      <c r="E44" s="46"/>
      <c r="F44" s="46"/>
      <c r="G44" s="46"/>
      <c r="H44" s="46"/>
    </row>
    <row r="45" spans="1:7" ht="19.5" customHeight="1">
      <c r="A45" s="4"/>
      <c r="B45" s="48"/>
      <c r="C45" s="48"/>
      <c r="D45" s="48"/>
      <c r="E45" s="48"/>
      <c r="F45" s="48"/>
      <c r="G45" s="48"/>
    </row>
    <row r="46" ht="15">
      <c r="K46" s="19"/>
    </row>
    <row r="50" spans="1:8" ht="18.75">
      <c r="A50" s="7"/>
      <c r="B50" s="8"/>
      <c r="C50" s="36"/>
      <c r="D50" s="50"/>
      <c r="E50" s="50"/>
      <c r="F50" s="50"/>
      <c r="G50" s="50"/>
      <c r="H50" s="50"/>
    </row>
  </sheetData>
  <sheetProtection/>
  <mergeCells count="12">
    <mergeCell ref="B45:G45"/>
    <mergeCell ref="A6:A9"/>
    <mergeCell ref="B6:C7"/>
    <mergeCell ref="D6:E7"/>
    <mergeCell ref="D50:H50"/>
    <mergeCell ref="H6:H8"/>
    <mergeCell ref="A4:H4"/>
    <mergeCell ref="F6:G7"/>
    <mergeCell ref="D42:H42"/>
    <mergeCell ref="D43:H43"/>
    <mergeCell ref="D44:H44"/>
    <mergeCell ref="G2:H2"/>
  </mergeCells>
  <printOptions/>
  <pageMargins left="0.91" right="0.39" top="0.72" bottom="0.34" header="0.69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2020-09-12T04:06:37Z</cp:lastPrinted>
  <dcterms:created xsi:type="dcterms:W3CDTF">2018-12-07T08:48:20Z</dcterms:created>
  <dcterms:modified xsi:type="dcterms:W3CDTF">2021-08-30T07:36:35Z</dcterms:modified>
  <cp:category/>
  <cp:version/>
  <cp:contentType/>
  <cp:contentStatus/>
</cp:coreProperties>
</file>